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640" activeTab="1"/>
  </bookViews>
  <sheets>
    <sheet name="ЯСЛИ" sheetId="2" r:id="rId1"/>
    <sheet name="САД, ОВЗ" sheetId="3" r:id="rId2"/>
    <sheet name="Аллерг.гр № 3" sheetId="6" state="hidden" r:id="rId3"/>
    <sheet name="Аллерг.гр № 2" sheetId="7" state="hidden" r:id="rId4"/>
    <sheet name="Аллерг.гр № 5" sheetId="8" state="hidden" r:id="rId5"/>
    <sheet name="сезон алл" sheetId="4" state="hidden" r:id="rId6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3"/>
  <c r="I22"/>
  <c r="H22"/>
  <c r="C15" i="8" l="1"/>
  <c r="E16" i="7"/>
  <c r="E16" i="8" s="1"/>
  <c r="F16" i="7"/>
  <c r="F16" i="8" s="1"/>
  <c r="G16" i="7"/>
  <c r="G16" i="8" s="1"/>
  <c r="H16" i="7"/>
  <c r="H16" i="8" s="1"/>
  <c r="I16" i="7"/>
  <c r="I16" i="8" s="1"/>
  <c r="J16" i="7"/>
  <c r="J16" i="8" s="1"/>
  <c r="E14" i="7"/>
  <c r="E14" i="8" s="1"/>
  <c r="F14" i="7"/>
  <c r="F14" i="8" s="1"/>
  <c r="G14" i="7"/>
  <c r="G14" i="8" s="1"/>
  <c r="H14" i="7"/>
  <c r="H14" i="8" s="1"/>
  <c r="I14" i="7"/>
  <c r="I14" i="8" s="1"/>
  <c r="J14" i="7"/>
  <c r="J14" i="8" s="1"/>
  <c r="J1" l="1"/>
  <c r="J1" i="7"/>
  <c r="J1" i="6"/>
  <c r="J1" i="3"/>
  <c r="E25" i="8" l="1"/>
  <c r="G25"/>
  <c r="H25"/>
  <c r="I25"/>
  <c r="J25"/>
  <c r="D25"/>
  <c r="E13" i="7"/>
  <c r="F13"/>
  <c r="G13"/>
  <c r="H13"/>
  <c r="I13"/>
  <c r="J13"/>
  <c r="E13" i="6"/>
  <c r="F13"/>
  <c r="G13"/>
  <c r="H13"/>
  <c r="I13"/>
  <c r="J13"/>
  <c r="D22" i="3"/>
  <c r="F22"/>
  <c r="D13"/>
  <c r="D13" i="6" s="1"/>
  <c r="D13" i="7" l="1"/>
  <c r="E19" i="3"/>
  <c r="J27" i="8"/>
  <c r="I27"/>
  <c r="H27"/>
  <c r="G27"/>
  <c r="E27"/>
  <c r="J26"/>
  <c r="I26"/>
  <c r="H26"/>
  <c r="G26"/>
  <c r="F26"/>
  <c r="E26"/>
  <c r="F23"/>
  <c r="J18"/>
  <c r="I18"/>
  <c r="H18"/>
  <c r="G18"/>
  <c r="F18"/>
  <c r="E18"/>
  <c r="J17"/>
  <c r="I17"/>
  <c r="H17"/>
  <c r="G17"/>
  <c r="F17"/>
  <c r="E17"/>
  <c r="F15"/>
  <c r="J5"/>
  <c r="I5"/>
  <c r="H5"/>
  <c r="G5"/>
  <c r="E5"/>
  <c r="D5"/>
  <c r="C5"/>
  <c r="B1"/>
  <c r="E25" i="7" l="1"/>
  <c r="F25"/>
  <c r="G25"/>
  <c r="H25"/>
  <c r="I25"/>
  <c r="J25"/>
  <c r="F18"/>
  <c r="G18"/>
  <c r="H18"/>
  <c r="I18"/>
  <c r="J18"/>
  <c r="F17"/>
  <c r="G17"/>
  <c r="H17"/>
  <c r="I17"/>
  <c r="J17"/>
  <c r="E17"/>
  <c r="E18"/>
  <c r="C5"/>
  <c r="F19" i="3" l="1"/>
  <c r="G19"/>
  <c r="H19"/>
  <c r="I19"/>
  <c r="J19"/>
  <c r="F19" i="8" l="1"/>
  <c r="F19" i="7"/>
  <c r="J19" i="8"/>
  <c r="J19" i="7"/>
  <c r="I19" i="8"/>
  <c r="I19" i="7"/>
  <c r="H19" i="8"/>
  <c r="H19" i="7"/>
  <c r="G19" i="8"/>
  <c r="G19" i="7"/>
  <c r="E19" i="8"/>
  <c r="E19" i="7"/>
  <c r="G26" l="1"/>
  <c r="H26"/>
  <c r="I26"/>
  <c r="J26"/>
  <c r="E26"/>
  <c r="D22" l="1"/>
  <c r="G22"/>
  <c r="H22"/>
  <c r="I22"/>
  <c r="J22"/>
  <c r="C22"/>
  <c r="G5"/>
  <c r="H5"/>
  <c r="I5"/>
  <c r="J5"/>
  <c r="D5"/>
  <c r="F26" i="3"/>
  <c r="F24" i="8" l="1"/>
  <c r="C24"/>
  <c r="F27"/>
  <c r="F26" i="7"/>
  <c r="D24" i="8"/>
  <c r="J24"/>
  <c r="I24"/>
  <c r="H24"/>
  <c r="G24"/>
  <c r="E24"/>
  <c r="D24" i="3"/>
  <c r="F15" i="7" l="1"/>
  <c r="F23" l="1"/>
  <c r="D23"/>
  <c r="F5" i="6" l="1"/>
  <c r="E5" i="7"/>
  <c r="E13" i="4"/>
  <c r="F13"/>
  <c r="G13"/>
  <c r="H13"/>
  <c r="I13"/>
  <c r="J13"/>
  <c r="F5" i="8" l="1"/>
  <c r="F5" i="7"/>
  <c r="D13" i="4"/>
  <c r="B1" i="7" l="1"/>
  <c r="B1" i="6"/>
  <c r="B1" i="4"/>
  <c r="C23" i="3"/>
  <c r="B1"/>
  <c r="C23" i="4" l="1"/>
  <c r="C23" i="6" s="1"/>
  <c r="J25"/>
  <c r="J26"/>
  <c r="I25"/>
  <c r="I26"/>
  <c r="H25"/>
  <c r="H26"/>
  <c r="G25"/>
  <c r="G26"/>
  <c r="E25"/>
  <c r="E26"/>
  <c r="E24"/>
  <c r="F24"/>
  <c r="G24"/>
  <c r="H24"/>
  <c r="I24"/>
  <c r="J24"/>
  <c r="J17"/>
  <c r="J18"/>
  <c r="J19"/>
  <c r="I17"/>
  <c r="I18"/>
  <c r="I19"/>
  <c r="H17"/>
  <c r="H18"/>
  <c r="H19"/>
  <c r="G17"/>
  <c r="G18"/>
  <c r="G19"/>
  <c r="E17"/>
  <c r="E18"/>
  <c r="E19"/>
  <c r="E16"/>
  <c r="F16"/>
  <c r="G16"/>
  <c r="H16"/>
  <c r="I16"/>
  <c r="J16"/>
  <c r="E15"/>
  <c r="F15"/>
  <c r="G15"/>
  <c r="H15"/>
  <c r="I15"/>
  <c r="J15"/>
  <c r="E14"/>
  <c r="F14"/>
  <c r="G14"/>
  <c r="H14"/>
  <c r="I14"/>
  <c r="J14"/>
  <c r="F7"/>
  <c r="E26" i="4"/>
  <c r="F26"/>
  <c r="G26"/>
  <c r="H26"/>
  <c r="I26"/>
  <c r="J26"/>
  <c r="E25"/>
  <c r="F25"/>
  <c r="G25"/>
  <c r="H25"/>
  <c r="I25"/>
  <c r="J25"/>
  <c r="J15"/>
  <c r="J18"/>
  <c r="J19"/>
  <c r="I15"/>
  <c r="I18"/>
  <c r="I19"/>
  <c r="H15"/>
  <c r="H18"/>
  <c r="H19"/>
  <c r="G15"/>
  <c r="G18"/>
  <c r="G19"/>
  <c r="E15"/>
  <c r="E18"/>
  <c r="E19"/>
  <c r="E14"/>
  <c r="F14"/>
  <c r="G14"/>
  <c r="H14"/>
  <c r="I14"/>
  <c r="J14"/>
  <c r="E10"/>
  <c r="F10"/>
  <c r="E6"/>
  <c r="F6"/>
  <c r="G6"/>
  <c r="H6"/>
  <c r="I6"/>
  <c r="J6"/>
  <c r="E5"/>
  <c r="F5"/>
  <c r="C25" i="3"/>
  <c r="D25"/>
  <c r="D26"/>
  <c r="D27" i="8" s="1"/>
  <c r="D24" i="6"/>
  <c r="C24" i="3"/>
  <c r="C24" i="6" s="1"/>
  <c r="E23" i="4"/>
  <c r="E23" i="6" s="1"/>
  <c r="F23" i="3"/>
  <c r="G23" i="4"/>
  <c r="G23" i="6" s="1"/>
  <c r="H23" i="4"/>
  <c r="H23" i="6" s="1"/>
  <c r="I23" i="4"/>
  <c r="I23" i="6" s="1"/>
  <c r="J23" i="4"/>
  <c r="J23" i="6" s="1"/>
  <c r="D23" i="3"/>
  <c r="C22"/>
  <c r="C15"/>
  <c r="D15"/>
  <c r="C16"/>
  <c r="C16" i="7" s="1"/>
  <c r="C16" i="8" s="1"/>
  <c r="D16" i="3"/>
  <c r="D16" i="7" s="1"/>
  <c r="D16" i="8" s="1"/>
  <c r="C17" i="3"/>
  <c r="C17" i="8" s="1"/>
  <c r="D17" i="3"/>
  <c r="D17" i="8" s="1"/>
  <c r="D18" i="3"/>
  <c r="D18" i="8" s="1"/>
  <c r="D19" i="3"/>
  <c r="D19" i="8" s="1"/>
  <c r="D14" i="3"/>
  <c r="D14" i="7" s="1"/>
  <c r="D14" i="8" s="1"/>
  <c r="C14" i="3"/>
  <c r="C14" i="7" s="1"/>
  <c r="C14" i="8" s="1"/>
  <c r="C7" i="3"/>
  <c r="D6"/>
  <c r="D7"/>
  <c r="D5"/>
  <c r="C6"/>
  <c r="C5"/>
  <c r="F24" i="7" l="1"/>
  <c r="F25" i="8" s="1"/>
  <c r="D6"/>
  <c r="D26"/>
  <c r="D25" i="7"/>
  <c r="C26" i="8"/>
  <c r="C6"/>
  <c r="I6" i="6"/>
  <c r="I22" i="4"/>
  <c r="I17"/>
  <c r="E6" i="6"/>
  <c r="E22" i="4"/>
  <c r="E17"/>
  <c r="J6" i="6"/>
  <c r="J22" i="4"/>
  <c r="J17"/>
  <c r="H6" i="6"/>
  <c r="H22" i="4"/>
  <c r="H17"/>
  <c r="F6" i="6"/>
  <c r="F17" i="4"/>
  <c r="F22"/>
  <c r="G6" i="6"/>
  <c r="G22" i="4"/>
  <c r="G17"/>
  <c r="F23"/>
  <c r="F23" i="6" s="1"/>
  <c r="C25"/>
  <c r="D19" i="4"/>
  <c r="C14"/>
  <c r="D16" i="6"/>
  <c r="D25" i="4"/>
  <c r="D25" i="6" s="1"/>
  <c r="D6" i="7"/>
  <c r="C14" i="6"/>
  <c r="D19"/>
  <c r="D19" i="7"/>
  <c r="C10" i="4"/>
  <c r="D18"/>
  <c r="D18" i="7"/>
  <c r="D14" i="4"/>
  <c r="C6"/>
  <c r="C6" i="7"/>
  <c r="C25"/>
  <c r="C17" i="6"/>
  <c r="C17" i="7"/>
  <c r="C16" i="6"/>
  <c r="D26" i="4"/>
  <c r="D26" i="6" s="1"/>
  <c r="D26" i="7"/>
  <c r="D6" i="4"/>
  <c r="D23"/>
  <c r="D23" i="6" s="1"/>
  <c r="D17"/>
  <c r="D17" i="7"/>
  <c r="D15" i="6"/>
  <c r="C15"/>
  <c r="C25" i="4"/>
  <c r="D18" i="6"/>
  <c r="D14"/>
  <c r="D15" i="4"/>
  <c r="C15"/>
  <c r="G6" i="8" l="1"/>
  <c r="G6" i="7"/>
  <c r="H6" i="8"/>
  <c r="H6" i="7"/>
  <c r="F22" i="6"/>
  <c r="F6" i="8"/>
  <c r="F6" i="7"/>
  <c r="J6" i="8"/>
  <c r="J6" i="7"/>
  <c r="I6" i="8"/>
  <c r="I6" i="7"/>
  <c r="E22" i="6"/>
  <c r="E6" i="8"/>
  <c r="E6" i="7"/>
  <c r="D6" i="6"/>
  <c r="D22" i="4"/>
  <c r="D17"/>
  <c r="C6" i="6"/>
  <c r="C22" i="4"/>
  <c r="C17"/>
  <c r="F22" i="8" l="1"/>
  <c r="F22" i="7"/>
  <c r="E22" i="8"/>
  <c r="E22" i="7"/>
</calcChain>
</file>

<file path=xl/sharedStrings.xml><?xml version="1.0" encoding="utf-8"?>
<sst xmlns="http://schemas.openxmlformats.org/spreadsheetml/2006/main" count="236" uniqueCount="71">
  <si>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</si>
  <si>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</si>
  <si>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</si>
  <si>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</si>
  <si>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</si>
  <si>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</si>
  <si>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</si>
  <si>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</si>
  <si>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</si>
  <si>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</si>
  <si>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</si>
  <si>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</si>
  <si>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</si>
  <si>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</si>
  <si>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</si>
  <si>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</si>
  <si>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</si>
  <si>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</si>
  <si>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</si>
  <si>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</si>
  <si>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</si>
  <si>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</si>
  <si>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</si>
  <si>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</si>
  <si>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</si>
  <si>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</si>
  <si>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</si>
  <si>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</si>
  <si>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</si>
  <si>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</si>
  <si>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</si>
  <si>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</si>
  <si>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</si>
  <si>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1 неделя
3 день</t>
  </si>
  <si>
    <t>Батон</t>
  </si>
  <si>
    <t>Картофель отварной</t>
  </si>
  <si>
    <t>Макаронные изделия отварные</t>
  </si>
  <si>
    <t>МБДОУ д/с № 333</t>
  </si>
  <si>
    <t>ЯСЛИ (от 1 года до 3 лет)</t>
  </si>
  <si>
    <t>185/1</t>
  </si>
  <si>
    <t>Каша овсяная ("Геркулес") жидкая безмолочная</t>
  </si>
  <si>
    <t>Аллерг. Группа № 4 (от 3 до 7 лет)</t>
  </si>
  <si>
    <t>Бутерброд с маслом</t>
  </si>
  <si>
    <t>Бананы свежие</t>
  </si>
  <si>
    <t>.185/1</t>
  </si>
  <si>
    <t>фрукты/сок</t>
  </si>
  <si>
    <t>Говядина отварная</t>
  </si>
  <si>
    <t>Аллерг. Группа № 3 (от 3 до 7 лет)</t>
  </si>
  <si>
    <t>Аллерг. Группа № 2 (от 3 до 7 лет)</t>
  </si>
  <si>
    <t>Чай без сахара</t>
  </si>
  <si>
    <t>Яблоки свежие</t>
  </si>
  <si>
    <t>Сок фруктовый</t>
  </si>
  <si>
    <t>Аллерг. Группа № 5 (от 3 до 7 лет)</t>
  </si>
  <si>
    <t>Гуляш из отварного мяса</t>
  </si>
  <si>
    <t>Компот из сушеных фруктов</t>
  </si>
  <si>
    <t>2 неделя
1 день</t>
  </si>
  <si>
    <t>Каша кукурузная жидкая</t>
  </si>
  <si>
    <t>Какао с молоком</t>
  </si>
  <si>
    <t>Бутерброды с маслом</t>
  </si>
  <si>
    <t>фрукты/ сок</t>
  </si>
  <si>
    <t>Огурцы соленые</t>
  </si>
  <si>
    <t>Суп картофельный с крупой</t>
  </si>
  <si>
    <t>Молоко кипяченое</t>
  </si>
  <si>
    <t>Булочка школьная</t>
  </si>
  <si>
    <t>Запеканка из творога с морковью с повидлом</t>
  </si>
  <si>
    <t>Каша кукурузная жидкая безмолочная</t>
  </si>
  <si>
    <t xml:space="preserve">Батон </t>
  </si>
  <si>
    <t>Каша пшенная жидкая безмолочная</t>
  </si>
  <si>
    <t>277 в № 2</t>
  </si>
  <si>
    <t>273 в № 2</t>
  </si>
  <si>
    <t>Мясо отварное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</si>
</sst>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7" xfId="0" applyNumberFormat="1" applyFont="1" applyBorder="1" applyAlignment="1">
      <alignment horizontal="right"/>
    </xf>
    <xf numFmtId="0" fontId="0" fillId="0" borderId="7" xfId="0" applyFill="1" applyBorder="1" applyProtection="1">
      <protection locked="0"/>
    </xf>
    <xf numFmtId="2" fontId="0" fillId="0" borderId="7" xfId="0" applyNumberFormat="1" applyFont="1" applyFill="1" applyBorder="1" applyAlignment="1">
      <alignment horizontal="right"/>
    </xf>
    <xf numFmtId="2" fontId="0" fillId="0" borderId="17" xfId="0" applyNumberFormat="1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12" xfId="0" applyNumberFormat="1" applyFill="1" applyBorder="1" applyAlignment="1" applyProtection="1">
      <alignment wrapText="1"/>
      <protection locked="0"/>
    </xf>
    <xf numFmtId="2" fontId="0" fillId="0" borderId="13" xfId="0" applyNumberFormat="1" applyFill="1" applyBorder="1" applyAlignment="1" applyProtection="1">
      <alignment wrapText="1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1" fontId="0" fillId="0" borderId="2" xfId="0" applyNumberForma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right"/>
      <protection locked="0"/>
    </xf>
    <xf numFmtId="0" fontId="0" fillId="0" borderId="4" xfId="0" applyFill="1" applyBorder="1" applyAlignment="1">
      <alignment wrapText="1"/>
    </xf>
    <xf numFmtId="0" fontId="0" fillId="0" borderId="15" xfId="0" applyFill="1" applyBorder="1" applyAlignment="1" applyProtection="1">
      <alignment horizontal="right"/>
      <protection locked="0"/>
    </xf>
    <xf numFmtId="0" fontId="0" fillId="0" borderId="16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7" xfId="0" applyFill="1" applyBorder="1"/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2" fontId="0" fillId="0" borderId="4" xfId="0" applyNumberFormat="1" applyFont="1" applyBorder="1" applyAlignment="1">
      <alignment horizontal="right"/>
    </xf>
    <xf numFmtId="2" fontId="0" fillId="0" borderId="5" xfId="0" applyNumberFormat="1" applyFont="1" applyBorder="1" applyAlignment="1">
      <alignment horizontal="right"/>
    </xf>
    <xf numFmtId="0" fontId="0" fillId="0" borderId="9" xfId="0" applyFill="1" applyBorder="1" applyAlignment="1">
      <alignment wrapText="1"/>
    </xf>
    <xf numFmtId="0" fontId="0" fillId="0" borderId="18" xfId="0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opLeftCell="A7" workbookViewId="0">
      <selection activeCell="E25" sqref="E25"/>
    </sheetView>
  </sheetViews>
  <sheetFormatPr defaultRowHeight="15"/>
  <cols>
    <col min="1" max="1" width="12.5703125" bestFit="1" customWidth="1"/>
    <col min="2" max="2" width="12" bestFit="1" customWidth="1"/>
    <col min="3" max="3" width="9.85546875" customWidth="1"/>
    <col min="4" max="4" width="47.140625" customWidth="1"/>
    <col min="6" max="6" width="9.140625" hidden="1" customWidth="1"/>
    <col min="7" max="7" width="14" bestFit="1" customWidth="1"/>
  </cols>
  <sheetData>
    <row r="1" spans="1:10" ht="30">
      <c r="A1" s="1"/>
      <c r="B1" s="77" t="s">
        <v>37</v>
      </c>
      <c r="C1" s="77"/>
      <c r="D1" s="77"/>
      <c r="E1" s="40"/>
      <c r="F1" s="41"/>
      <c r="G1" s="40"/>
      <c r="H1" s="40"/>
      <c r="I1" s="40" t="s">
        <v>0</v>
      </c>
      <c r="J1" s="42" t="s">
        <v>55</v>
      </c>
    </row>
    <row r="2" spans="1:10" ht="15.75" thickBot="1"/>
    <row r="3" spans="1:10">
      <c r="A3" s="78" t="s">
        <v>38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4">
        <v>185</v>
      </c>
      <c r="D5" s="5" t="s">
        <v>56</v>
      </c>
      <c r="E5" s="6">
        <v>150</v>
      </c>
      <c r="F5" s="7"/>
      <c r="G5" s="6">
        <v>119</v>
      </c>
      <c r="H5" s="7">
        <v>3.22</v>
      </c>
      <c r="I5" s="7">
        <v>2.97</v>
      </c>
      <c r="J5" s="32">
        <v>19.68</v>
      </c>
    </row>
    <row r="6" spans="1:10">
      <c r="A6" s="8"/>
      <c r="B6" s="9" t="s">
        <v>11</v>
      </c>
      <c r="C6" s="20">
        <v>397</v>
      </c>
      <c r="D6" s="11" t="s">
        <v>57</v>
      </c>
      <c r="E6" s="12">
        <v>180</v>
      </c>
      <c r="F6" s="13"/>
      <c r="G6" s="12">
        <v>107</v>
      </c>
      <c r="H6" s="13">
        <v>3.67</v>
      </c>
      <c r="I6" s="13">
        <v>3.19</v>
      </c>
      <c r="J6" s="33">
        <v>15.82</v>
      </c>
    </row>
    <row r="7" spans="1:10">
      <c r="A7" s="8"/>
      <c r="B7" s="9" t="s">
        <v>21</v>
      </c>
      <c r="C7" s="10">
        <v>1</v>
      </c>
      <c r="D7" s="11" t="s">
        <v>58</v>
      </c>
      <c r="E7" s="12">
        <v>35</v>
      </c>
      <c r="F7" s="13"/>
      <c r="G7" s="12">
        <v>119</v>
      </c>
      <c r="H7" s="13">
        <v>2.14</v>
      </c>
      <c r="I7" s="13">
        <v>6.61</v>
      </c>
      <c r="J7" s="33">
        <v>12.79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59</v>
      </c>
      <c r="C10" s="4"/>
      <c r="D10" s="5"/>
      <c r="E10" s="6"/>
      <c r="F10" s="7"/>
      <c r="G10" s="6"/>
      <c r="H10" s="7"/>
      <c r="I10" s="7"/>
      <c r="J10" s="32"/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>
      <c r="A13" s="8" t="s">
        <v>13</v>
      </c>
      <c r="B13" s="19" t="s">
        <v>14</v>
      </c>
      <c r="C13" s="20"/>
      <c r="D13" s="21" t="s">
        <v>60</v>
      </c>
      <c r="E13" s="22">
        <v>30</v>
      </c>
      <c r="F13" s="23"/>
      <c r="G13" s="22">
        <v>4</v>
      </c>
      <c r="H13" s="23">
        <v>0</v>
      </c>
      <c r="I13" s="23">
        <v>0</v>
      </c>
      <c r="J13" s="35">
        <v>0.9</v>
      </c>
    </row>
    <row r="14" spans="1:10">
      <c r="A14" s="8"/>
      <c r="B14" s="9" t="s">
        <v>15</v>
      </c>
      <c r="C14" s="10">
        <v>80</v>
      </c>
      <c r="D14" s="11" t="s">
        <v>61</v>
      </c>
      <c r="E14" s="12">
        <v>150</v>
      </c>
      <c r="F14" s="13"/>
      <c r="G14" s="12">
        <v>55</v>
      </c>
      <c r="H14" s="46">
        <v>1.31</v>
      </c>
      <c r="I14" s="46">
        <v>1.7</v>
      </c>
      <c r="J14" s="51">
        <v>8.57</v>
      </c>
    </row>
    <row r="15" spans="1:10">
      <c r="A15" s="8"/>
      <c r="B15" s="9" t="s">
        <v>16</v>
      </c>
      <c r="C15" s="50" t="s">
        <v>68</v>
      </c>
      <c r="D15" s="11" t="s">
        <v>53</v>
      </c>
      <c r="E15" s="12">
        <v>50</v>
      </c>
      <c r="F15" s="13"/>
      <c r="G15" s="12">
        <v>117</v>
      </c>
      <c r="H15" s="47">
        <v>8.1199999999999992</v>
      </c>
      <c r="I15" s="47">
        <v>8.8000000000000007</v>
      </c>
      <c r="J15" s="53">
        <v>1.5</v>
      </c>
    </row>
    <row r="16" spans="1:10">
      <c r="A16" s="8"/>
      <c r="B16" s="9" t="s">
        <v>17</v>
      </c>
      <c r="C16" s="10">
        <v>317</v>
      </c>
      <c r="D16" s="11" t="s">
        <v>36</v>
      </c>
      <c r="E16" s="12">
        <v>110</v>
      </c>
      <c r="F16" s="13"/>
      <c r="G16" s="12">
        <v>123</v>
      </c>
      <c r="H16" s="13">
        <v>4.04</v>
      </c>
      <c r="I16" s="13">
        <v>3.31</v>
      </c>
      <c r="J16" s="33">
        <v>19.39</v>
      </c>
    </row>
    <row r="17" spans="1:10">
      <c r="A17" s="8"/>
      <c r="B17" s="9" t="s">
        <v>18</v>
      </c>
      <c r="C17" s="10">
        <v>376</v>
      </c>
      <c r="D17" s="11" t="s">
        <v>54</v>
      </c>
      <c r="E17" s="12">
        <v>180</v>
      </c>
      <c r="F17" s="13"/>
      <c r="G17" s="12">
        <v>101</v>
      </c>
      <c r="H17" s="13">
        <v>0.39</v>
      </c>
      <c r="I17" s="13">
        <v>0.01</v>
      </c>
      <c r="J17" s="33">
        <v>24.99</v>
      </c>
    </row>
    <row r="18" spans="1:10">
      <c r="A18" s="8"/>
      <c r="B18" s="9" t="s">
        <v>22</v>
      </c>
      <c r="C18" s="10"/>
      <c r="D18" s="11" t="s">
        <v>30</v>
      </c>
      <c r="E18" s="12">
        <v>10</v>
      </c>
      <c r="F18" s="13"/>
      <c r="G18" s="12">
        <v>24</v>
      </c>
      <c r="H18" s="13">
        <v>0.8</v>
      </c>
      <c r="I18" s="13">
        <v>0.1</v>
      </c>
      <c r="J18" s="33">
        <v>4.8</v>
      </c>
    </row>
    <row r="19" spans="1:10">
      <c r="A19" s="8"/>
      <c r="B19" s="9" t="s">
        <v>20</v>
      </c>
      <c r="C19" s="10"/>
      <c r="D19" s="11" t="s">
        <v>31</v>
      </c>
      <c r="E19" s="12">
        <v>30</v>
      </c>
      <c r="F19" s="13"/>
      <c r="G19" s="12">
        <v>63</v>
      </c>
      <c r="H19" s="13">
        <v>2.2799999999999998</v>
      </c>
      <c r="I19" s="13">
        <v>0.3</v>
      </c>
      <c r="J19" s="33"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2" t="s">
        <v>25</v>
      </c>
      <c r="B22" s="3" t="s">
        <v>26</v>
      </c>
      <c r="C22" s="4">
        <v>400</v>
      </c>
      <c r="D22" s="5" t="s">
        <v>62</v>
      </c>
      <c r="E22" s="6">
        <v>130</v>
      </c>
      <c r="F22" s="7"/>
      <c r="G22" s="6">
        <v>70</v>
      </c>
      <c r="H22" s="7">
        <v>3.77</v>
      </c>
      <c r="I22" s="7">
        <v>3.25</v>
      </c>
      <c r="J22" s="32">
        <v>6.24</v>
      </c>
    </row>
    <row r="23" spans="1:10" ht="45.75" thickBot="1">
      <c r="A23" s="8"/>
      <c r="B23" s="59" t="s">
        <v>27</v>
      </c>
      <c r="C23" s="65">
        <v>472</v>
      </c>
      <c r="D23" s="25" t="s">
        <v>63</v>
      </c>
      <c r="E23" s="26">
        <v>70</v>
      </c>
      <c r="F23" s="27"/>
      <c r="G23" s="26">
        <v>200</v>
      </c>
      <c r="H23" s="27">
        <v>5.84</v>
      </c>
      <c r="I23" s="27">
        <v>2.2400000000000002</v>
      </c>
      <c r="J23" s="36">
        <v>39.159999999999997</v>
      </c>
    </row>
    <row r="24" spans="1:10">
      <c r="A24" s="81" t="s">
        <v>28</v>
      </c>
      <c r="B24" s="3" t="s">
        <v>10</v>
      </c>
      <c r="C24" s="4">
        <v>238</v>
      </c>
      <c r="D24" s="5" t="s">
        <v>64</v>
      </c>
      <c r="E24" s="6">
        <v>130</v>
      </c>
      <c r="F24" s="7"/>
      <c r="G24" s="6">
        <v>281</v>
      </c>
      <c r="H24" s="7">
        <v>13.99</v>
      </c>
      <c r="I24" s="7">
        <v>12.34</v>
      </c>
      <c r="J24" s="32">
        <v>28.53</v>
      </c>
    </row>
    <row r="25" spans="1:10">
      <c r="A25" s="82"/>
      <c r="B25" s="9" t="s">
        <v>11</v>
      </c>
      <c r="C25" s="10">
        <v>392</v>
      </c>
      <c r="D25" s="11" t="s">
        <v>32</v>
      </c>
      <c r="E25" s="12">
        <v>180</v>
      </c>
      <c r="F25" s="13"/>
      <c r="G25" s="12">
        <v>40</v>
      </c>
      <c r="H25" s="13">
        <v>0.06</v>
      </c>
      <c r="I25" s="13">
        <v>0.02</v>
      </c>
      <c r="J25" s="33">
        <v>9.99</v>
      </c>
    </row>
    <row r="26" spans="1:10" ht="15.75" thickBot="1">
      <c r="A26" s="83"/>
      <c r="B26" s="43" t="s">
        <v>21</v>
      </c>
      <c r="C26" s="15"/>
      <c r="D26" s="16" t="s">
        <v>30</v>
      </c>
      <c r="E26" s="17">
        <v>20</v>
      </c>
      <c r="F26" s="18"/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7" zoomScaleNormal="100" workbookViewId="0">
      <selection activeCell="K9" sqref="K9"/>
    </sheetView>
  </sheetViews>
  <sheetFormatPr defaultRowHeight="15"/>
  <cols>
    <col min="1" max="1" width="12.5703125" bestFit="1" customWidth="1"/>
    <col min="2" max="2" width="12" bestFit="1" customWidth="1"/>
    <col min="3" max="3" width="9.85546875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>
      <c r="A1" s="1"/>
      <c r="B1" s="77" t="str">
        <f>ЯСЛИ!B1</f>
        <v>МБДОУ д/с № 333</v>
      </c>
      <c r="C1" s="77"/>
      <c r="D1" s="77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/>
    <row r="3" spans="1:10">
      <c r="A3" s="78" t="s">
        <v>29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37">
        <f>ЯСЛИ!C5</f>
        <v>185</v>
      </c>
      <c r="D5" s="38" t="str">
        <f>ЯСЛИ!D5</f>
        <v>Каша кукурузная жидкая</v>
      </c>
      <c r="E5" s="6">
        <v>200</v>
      </c>
      <c r="F5" s="7"/>
      <c r="G5" s="6">
        <v>158</v>
      </c>
      <c r="H5" s="7">
        <v>4.29</v>
      </c>
      <c r="I5" s="7">
        <v>3.96</v>
      </c>
      <c r="J5" s="32">
        <v>26.24</v>
      </c>
    </row>
    <row r="6" spans="1:10">
      <c r="A6" s="8"/>
      <c r="B6" s="9" t="s">
        <v>11</v>
      </c>
      <c r="C6" s="10">
        <f>ЯСЛИ!C6</f>
        <v>397</v>
      </c>
      <c r="D6" s="11" t="str">
        <f>ЯСЛИ!D6</f>
        <v>Какао с молоком</v>
      </c>
      <c r="E6" s="12">
        <v>200</v>
      </c>
      <c r="F6" s="13"/>
      <c r="G6" s="12">
        <v>119</v>
      </c>
      <c r="H6" s="13">
        <v>4.08</v>
      </c>
      <c r="I6" s="13">
        <v>3.54</v>
      </c>
      <c r="J6" s="33">
        <v>17.579999999999998</v>
      </c>
    </row>
    <row r="7" spans="1:10">
      <c r="A7" s="8"/>
      <c r="B7" s="9" t="s">
        <v>21</v>
      </c>
      <c r="C7" s="10">
        <f>ЯСЛИ!C7</f>
        <v>1</v>
      </c>
      <c r="D7" s="11" t="str">
        <f>ЯСЛИ!D7</f>
        <v>Бутерброды с маслом</v>
      </c>
      <c r="E7" s="12">
        <v>40</v>
      </c>
      <c r="F7" s="13"/>
      <c r="G7" s="12">
        <v>136</v>
      </c>
      <c r="H7" s="13">
        <v>2.4500000000000002</v>
      </c>
      <c r="I7" s="13">
        <v>7.55</v>
      </c>
      <c r="J7" s="33">
        <v>14.62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45</v>
      </c>
      <c r="C10" s="4"/>
      <c r="D10" s="4"/>
      <c r="E10" s="6"/>
      <c r="F10" s="6"/>
      <c r="G10" s="6"/>
      <c r="H10" s="7"/>
      <c r="I10" s="7"/>
      <c r="J10" s="32"/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>
      <c r="A13" s="8" t="s">
        <v>13</v>
      </c>
      <c r="B13" s="19" t="s">
        <v>14</v>
      </c>
      <c r="C13" s="10"/>
      <c r="D13" s="10" t="str">
        <f>ЯСЛИ!D13</f>
        <v>Огурцы соленые</v>
      </c>
      <c r="E13" s="61">
        <v>40</v>
      </c>
      <c r="F13" s="61"/>
      <c r="G13" s="61">
        <v>5</v>
      </c>
      <c r="H13" s="62">
        <v>0</v>
      </c>
      <c r="I13" s="62">
        <v>0</v>
      </c>
      <c r="J13" s="63">
        <v>1.2</v>
      </c>
    </row>
    <row r="14" spans="1:10" ht="12.75" customHeight="1">
      <c r="A14" s="8"/>
      <c r="B14" s="9" t="s">
        <v>15</v>
      </c>
      <c r="C14" s="10">
        <f>ЯСЛИ!C14</f>
        <v>80</v>
      </c>
      <c r="D14" s="10" t="str">
        <f>ЯСЛИ!D14</f>
        <v>Суп картофельный с крупой</v>
      </c>
      <c r="E14" s="12">
        <v>200</v>
      </c>
      <c r="F14" s="13"/>
      <c r="G14" s="12">
        <v>73</v>
      </c>
      <c r="H14" s="46">
        <v>1.74</v>
      </c>
      <c r="I14" s="46">
        <v>2.27</v>
      </c>
      <c r="J14" s="51">
        <v>11.43</v>
      </c>
    </row>
    <row r="15" spans="1:10">
      <c r="A15" s="8"/>
      <c r="B15" s="9" t="s">
        <v>16</v>
      </c>
      <c r="C15" s="50" t="str">
        <f>ЯСЛИ!C15</f>
        <v>277 в № 2</v>
      </c>
      <c r="D15" s="10" t="str">
        <f>ЯСЛИ!D15</f>
        <v>Гуляш из отварного мяса</v>
      </c>
      <c r="E15" s="12">
        <v>70</v>
      </c>
      <c r="F15" s="13"/>
      <c r="G15" s="12">
        <v>141</v>
      </c>
      <c r="H15" s="47">
        <v>9.34</v>
      </c>
      <c r="I15" s="47">
        <v>11.06</v>
      </c>
      <c r="J15" s="53">
        <v>2.09</v>
      </c>
    </row>
    <row r="16" spans="1:10">
      <c r="A16" s="8"/>
      <c r="B16" s="9" t="s">
        <v>17</v>
      </c>
      <c r="C16" s="10">
        <f>ЯСЛИ!C16</f>
        <v>317</v>
      </c>
      <c r="D16" s="10" t="str">
        <f>ЯСЛИ!D16</f>
        <v>Макаронные изделия отварные</v>
      </c>
      <c r="E16" s="12">
        <v>130</v>
      </c>
      <c r="F16" s="13"/>
      <c r="G16" s="12">
        <v>145</v>
      </c>
      <c r="H16" s="13">
        <v>4.78</v>
      </c>
      <c r="I16" s="13">
        <v>3.91</v>
      </c>
      <c r="J16" s="33">
        <v>22.91</v>
      </c>
    </row>
    <row r="17" spans="1:10">
      <c r="A17" s="8"/>
      <c r="B17" s="9" t="s">
        <v>18</v>
      </c>
      <c r="C17" s="10">
        <f>ЯСЛИ!C17</f>
        <v>376</v>
      </c>
      <c r="D17" s="10" t="str">
        <f>ЯСЛИ!D17</f>
        <v>Компот из сушеных фруктов</v>
      </c>
      <c r="E17" s="12">
        <v>200</v>
      </c>
      <c r="F17" s="13"/>
      <c r="G17" s="12">
        <v>113</v>
      </c>
      <c r="H17" s="13">
        <v>0.44</v>
      </c>
      <c r="I17" s="13">
        <v>0.02</v>
      </c>
      <c r="J17" s="33">
        <v>27.76</v>
      </c>
    </row>
    <row r="18" spans="1:10">
      <c r="A18" s="8"/>
      <c r="B18" s="9" t="s">
        <v>22</v>
      </c>
      <c r="C18" s="10"/>
      <c r="D18" s="10" t="str">
        <f>ЯСЛИ!D18</f>
        <v>Хлеб пшеничный</v>
      </c>
      <c r="E18" s="12">
        <v>20</v>
      </c>
      <c r="F18" s="13"/>
      <c r="G18" s="12">
        <v>48</v>
      </c>
      <c r="H18" s="13">
        <v>1.6</v>
      </c>
      <c r="I18" s="13">
        <v>0.2</v>
      </c>
      <c r="J18" s="33">
        <v>9.6</v>
      </c>
    </row>
    <row r="19" spans="1:10">
      <c r="A19" s="8"/>
      <c r="B19" s="9" t="s">
        <v>20</v>
      </c>
      <c r="C19" s="10"/>
      <c r="D19" s="10" t="str">
        <f>ЯСЛИ!D19</f>
        <v>Хлеб ржаной</v>
      </c>
      <c r="E19" s="12">
        <f>ЯСЛИ!E19</f>
        <v>30</v>
      </c>
      <c r="F19" s="12">
        <f>ЯСЛИ!F19</f>
        <v>0</v>
      </c>
      <c r="G19" s="12">
        <f>ЯСЛИ!G19</f>
        <v>63</v>
      </c>
      <c r="H19" s="13">
        <f>ЯСЛИ!H19</f>
        <v>2.2799999999999998</v>
      </c>
      <c r="I19" s="13">
        <f>ЯСЛИ!I19</f>
        <v>0.3</v>
      </c>
      <c r="J19" s="33">
        <f>ЯСЛИ!J19</f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2" t="s">
        <v>25</v>
      </c>
      <c r="B22" s="3" t="s">
        <v>26</v>
      </c>
      <c r="C22" s="4">
        <f>ЯСЛИ!C22</f>
        <v>400</v>
      </c>
      <c r="D22" s="4" t="str">
        <f>ЯСЛИ!D22</f>
        <v>Молоко кипяченое</v>
      </c>
      <c r="E22" s="4">
        <v>150</v>
      </c>
      <c r="F22" s="4">
        <f>ЯСЛИ!F22</f>
        <v>0</v>
      </c>
      <c r="G22" s="4">
        <v>81</v>
      </c>
      <c r="H22" s="84">
        <f>G22*2.9/100</f>
        <v>2.3490000000000002</v>
      </c>
      <c r="I22" s="84">
        <f>G22*2.5/100</f>
        <v>2.0249999999999999</v>
      </c>
      <c r="J22" s="85">
        <f>G22*4.8/100</f>
        <v>3.8879999999999999</v>
      </c>
    </row>
    <row r="23" spans="1:10" ht="45.75" thickBot="1">
      <c r="A23" s="14"/>
      <c r="B23" s="86" t="s">
        <v>27</v>
      </c>
      <c r="C23" s="87">
        <f>ЯСЛИ!C23</f>
        <v>472</v>
      </c>
      <c r="D23" s="88" t="str">
        <f>ЯСЛИ!D23</f>
        <v>Булочка школьная</v>
      </c>
      <c r="E23" s="88">
        <v>80</v>
      </c>
      <c r="F23" s="88">
        <f>ЯСЛИ!F23</f>
        <v>0</v>
      </c>
      <c r="G23" s="88">
        <v>229</v>
      </c>
      <c r="H23" s="89">
        <v>6.68</v>
      </c>
      <c r="I23" s="88">
        <v>2.56</v>
      </c>
      <c r="J23" s="90">
        <v>44.76</v>
      </c>
    </row>
    <row r="24" spans="1:10">
      <c r="A24" s="81"/>
      <c r="B24" s="3" t="s">
        <v>10</v>
      </c>
      <c r="C24" s="4">
        <f>ЯСЛИ!C24</f>
        <v>238</v>
      </c>
      <c r="D24" s="75" t="str">
        <f>ЯСЛИ!D24</f>
        <v>Запеканка из творога с морковью с повидлом</v>
      </c>
      <c r="E24" s="6">
        <v>160</v>
      </c>
      <c r="F24" s="7"/>
      <c r="G24" s="6">
        <v>351</v>
      </c>
      <c r="H24" s="7">
        <v>17.489999999999998</v>
      </c>
      <c r="I24" s="7">
        <v>15.43</v>
      </c>
      <c r="J24" s="32">
        <v>35.67</v>
      </c>
    </row>
    <row r="25" spans="1:10">
      <c r="A25" s="82"/>
      <c r="B25" s="9" t="s">
        <v>11</v>
      </c>
      <c r="C25" s="10">
        <f>ЯСЛИ!C25</f>
        <v>392</v>
      </c>
      <c r="D25" s="10" t="str">
        <f>ЯСЛИ!D25</f>
        <v>Чай с сахаром</v>
      </c>
      <c r="E25" s="12">
        <v>200</v>
      </c>
      <c r="F25" s="13"/>
      <c r="G25" s="12">
        <v>44</v>
      </c>
      <c r="H25" s="13">
        <v>0.06</v>
      </c>
      <c r="I25" s="13">
        <v>0.02</v>
      </c>
      <c r="J25" s="33">
        <v>11.1</v>
      </c>
    </row>
    <row r="26" spans="1:10" ht="15.75" thickBot="1">
      <c r="A26" s="83"/>
      <c r="B26" s="43" t="s">
        <v>21</v>
      </c>
      <c r="C26" s="15"/>
      <c r="D26" s="15" t="str">
        <f>ЯСЛИ!D26</f>
        <v>Хлеб пшеничный</v>
      </c>
      <c r="E26" s="17">
        <v>20</v>
      </c>
      <c r="F26" s="17">
        <f>ЯСЛИ!F26</f>
        <v>0</v>
      </c>
      <c r="G26" s="17">
        <v>48</v>
      </c>
      <c r="H26" s="18">
        <v>1.6</v>
      </c>
      <c r="I26" s="18">
        <v>0.2</v>
      </c>
      <c r="J26" s="34"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31" sqref="D31"/>
    </sheetView>
  </sheetViews>
  <sheetFormatPr defaultRowHeight="15"/>
  <cols>
    <col min="1" max="1" width="12.5703125" bestFit="1" customWidth="1"/>
    <col min="2" max="2" width="12" bestFit="1" customWidth="1"/>
    <col min="4" max="4" width="53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>
      <c r="A1" s="1"/>
      <c r="B1" s="77" t="str">
        <f>ЯСЛИ!B1</f>
        <v>МБДОУ д/с № 333</v>
      </c>
      <c r="C1" s="77"/>
      <c r="D1" s="77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/>
    <row r="3" spans="1:10">
      <c r="A3" s="78" t="s">
        <v>47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49" t="s">
        <v>44</v>
      </c>
      <c r="D5" s="37" t="s">
        <v>65</v>
      </c>
      <c r="E5" s="37">
        <v>200</v>
      </c>
      <c r="F5" s="37" t="e">
        <f>#REF!</f>
        <v>#REF!</v>
      </c>
      <c r="G5" s="37">
        <v>184</v>
      </c>
      <c r="H5" s="54">
        <v>4.1500000000000004</v>
      </c>
      <c r="I5" s="54">
        <v>0.6</v>
      </c>
      <c r="J5" s="55">
        <v>40.49</v>
      </c>
    </row>
    <row r="6" spans="1:10">
      <c r="A6" s="8"/>
      <c r="B6" s="9" t="s">
        <v>11</v>
      </c>
      <c r="C6" s="10">
        <f>'сезон алл'!C6</f>
        <v>392</v>
      </c>
      <c r="D6" s="10" t="str">
        <f>'сезон алл'!D6</f>
        <v>Чай с сахаром</v>
      </c>
      <c r="E6" s="10">
        <f>'сезон алл'!E6</f>
        <v>200</v>
      </c>
      <c r="F6" s="10">
        <f>'сезон алл'!F6</f>
        <v>0</v>
      </c>
      <c r="G6" s="10">
        <f>'сезон алл'!G6</f>
        <v>44</v>
      </c>
      <c r="H6" s="13">
        <f>'сезон алл'!H6</f>
        <v>0.06</v>
      </c>
      <c r="I6" s="13">
        <f>'сезон алл'!I6</f>
        <v>0.02</v>
      </c>
      <c r="J6" s="33">
        <f>'сезон алл'!J6</f>
        <v>11.1</v>
      </c>
    </row>
    <row r="7" spans="1:10">
      <c r="A7" s="8"/>
      <c r="B7" s="9" t="s">
        <v>21</v>
      </c>
      <c r="C7" s="10"/>
      <c r="D7" s="10" t="s">
        <v>66</v>
      </c>
      <c r="E7" s="10">
        <v>30</v>
      </c>
      <c r="F7" s="10">
        <f>'сезон алл'!F7</f>
        <v>0</v>
      </c>
      <c r="G7" s="10">
        <v>78</v>
      </c>
      <c r="H7" s="13">
        <v>2.7</v>
      </c>
      <c r="I7" s="13">
        <v>0.9</v>
      </c>
      <c r="J7" s="33">
        <v>15.6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20"/>
      <c r="D9" s="39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19</v>
      </c>
      <c r="C10" s="4"/>
      <c r="D10" s="5"/>
      <c r="E10" s="5"/>
      <c r="F10" s="5"/>
      <c r="G10" s="5"/>
      <c r="H10" s="5"/>
      <c r="I10" s="5"/>
      <c r="J10" s="56"/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>
      <c r="A13" s="8" t="s">
        <v>13</v>
      </c>
      <c r="B13" s="19" t="s">
        <v>14</v>
      </c>
      <c r="C13" s="10"/>
      <c r="D13" s="10" t="str">
        <f>'САД, ОВЗ'!D13</f>
        <v>Огурцы соленые</v>
      </c>
      <c r="E13" s="10">
        <f>'САД, ОВЗ'!E13</f>
        <v>40</v>
      </c>
      <c r="F13" s="10">
        <f>'САД, ОВЗ'!F13</f>
        <v>0</v>
      </c>
      <c r="G13" s="10">
        <f>'САД, ОВЗ'!G13</f>
        <v>5</v>
      </c>
      <c r="H13" s="13">
        <f>'САД, ОВЗ'!H13</f>
        <v>0</v>
      </c>
      <c r="I13" s="13">
        <f>'САД, ОВЗ'!I13</f>
        <v>0</v>
      </c>
      <c r="J13" s="33">
        <f>'САД, ОВЗ'!J13</f>
        <v>1.2</v>
      </c>
    </row>
    <row r="14" spans="1:10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0">
        <f>'САД, ОВЗ'!F15</f>
        <v>0</v>
      </c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3">
        <f>'САД, ОВЗ'!H16</f>
        <v>4.78</v>
      </c>
      <c r="I16" s="13">
        <f>'САД, ОВЗ'!I16</f>
        <v>3.91</v>
      </c>
      <c r="J16" s="33">
        <f>'САД, ОВЗ'!J16</f>
        <v>22.91</v>
      </c>
    </row>
    <row r="17" spans="1:10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10">
        <f>'САД, ОВЗ'!E17</f>
        <v>200</v>
      </c>
      <c r="F17" s="13"/>
      <c r="G17" s="10">
        <f>'САД, ОВЗ'!G17</f>
        <v>113</v>
      </c>
      <c r="H17" s="13">
        <f>'САД, ОВЗ'!H17</f>
        <v>0.44</v>
      </c>
      <c r="I17" s="13">
        <f>'САД, ОВЗ'!I17</f>
        <v>0.02</v>
      </c>
      <c r="J17" s="33">
        <f>'САД, ОВЗ'!J17</f>
        <v>27.76</v>
      </c>
    </row>
    <row r="18" spans="1:10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30</v>
      </c>
      <c r="F19" s="13"/>
      <c r="G19" s="10">
        <f>'САД, ОВЗ'!G19</f>
        <v>63</v>
      </c>
      <c r="H19" s="13">
        <f>'САД, ОВЗ'!H19</f>
        <v>2.2799999999999998</v>
      </c>
      <c r="I19" s="13">
        <f>'САД, ОВЗ'!I19</f>
        <v>0.3</v>
      </c>
      <c r="J19" s="33">
        <f>'САД, ОВЗ'!J19</f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2" t="s">
        <v>25</v>
      </c>
      <c r="B22" s="3" t="s">
        <v>26</v>
      </c>
      <c r="C22" s="4">
        <v>399</v>
      </c>
      <c r="D22" s="4" t="s">
        <v>51</v>
      </c>
      <c r="E22" s="4">
        <f t="shared" ref="E22:F22" si="0">E6</f>
        <v>200</v>
      </c>
      <c r="F22" s="4">
        <f t="shared" si="0"/>
        <v>0</v>
      </c>
      <c r="G22" s="4">
        <v>84</v>
      </c>
      <c r="H22" s="7">
        <v>1</v>
      </c>
      <c r="I22" s="7">
        <v>0</v>
      </c>
      <c r="J22" s="32">
        <v>20.2</v>
      </c>
    </row>
    <row r="23" spans="1:10" ht="45.75" thickBot="1">
      <c r="A23" s="8"/>
      <c r="B23" s="59" t="s">
        <v>27</v>
      </c>
      <c r="C23" s="67">
        <f>'сезон алл'!C23</f>
        <v>472</v>
      </c>
      <c r="D23" s="60" t="str">
        <f>'сезон алл'!D23</f>
        <v>Булочка школьная</v>
      </c>
      <c r="E23" s="60">
        <f>'сезон алл'!E23</f>
        <v>80</v>
      </c>
      <c r="F23" s="60">
        <f>'сезон алл'!F23</f>
        <v>0</v>
      </c>
      <c r="G23" s="60">
        <f>'сезон алл'!G23</f>
        <v>229</v>
      </c>
      <c r="H23" s="60">
        <f>'сезон алл'!H23</f>
        <v>6.68</v>
      </c>
      <c r="I23" s="60">
        <f>'сезон алл'!I23</f>
        <v>2.56</v>
      </c>
      <c r="J23" s="68">
        <f>'сезон алл'!J23</f>
        <v>44.76</v>
      </c>
    </row>
    <row r="24" spans="1:10">
      <c r="A24" s="81" t="s">
        <v>28</v>
      </c>
      <c r="B24" s="3" t="s">
        <v>10</v>
      </c>
      <c r="C24" s="4">
        <f>'САД, ОВЗ'!C24</f>
        <v>238</v>
      </c>
      <c r="D24" s="4" t="str">
        <f>'САД, ОВЗ'!D24</f>
        <v>Запеканка из творога с морковью с повидлом</v>
      </c>
      <c r="E24" s="4">
        <f>'САД, ОВЗ'!E24</f>
        <v>160</v>
      </c>
      <c r="F24" s="4">
        <f>'САД, ОВЗ'!F24</f>
        <v>0</v>
      </c>
      <c r="G24" s="4">
        <f>'САД, ОВЗ'!G24</f>
        <v>351</v>
      </c>
      <c r="H24" s="4">
        <f>'САД, ОВЗ'!H24</f>
        <v>17.489999999999998</v>
      </c>
      <c r="I24" s="4">
        <f>'САД, ОВЗ'!I24</f>
        <v>15.43</v>
      </c>
      <c r="J24" s="74">
        <f>'САД, ОВЗ'!J24</f>
        <v>35.67</v>
      </c>
    </row>
    <row r="25" spans="1:10">
      <c r="A25" s="82"/>
      <c r="B25" s="9" t="s">
        <v>11</v>
      </c>
      <c r="C25" s="10">
        <f>'САД, ОВЗ'!C25</f>
        <v>392</v>
      </c>
      <c r="D25" s="10" t="str">
        <f>'сезон алл'!D25</f>
        <v>Чай с сахаром</v>
      </c>
      <c r="E25" s="10">
        <f>'САД, ОВЗ'!E25</f>
        <v>200</v>
      </c>
      <c r="F25" s="13"/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>
      <c r="A26" s="83"/>
      <c r="B26" s="43" t="s">
        <v>21</v>
      </c>
      <c r="C26" s="15"/>
      <c r="D26" s="15" t="str">
        <f>'сезон алл'!D26</f>
        <v>Хлеб пшеничный</v>
      </c>
      <c r="E26" s="15">
        <f>'САД, ОВЗ'!E26</f>
        <v>20</v>
      </c>
      <c r="F26" s="18"/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G13" sqref="G13"/>
    </sheetView>
  </sheetViews>
  <sheetFormatPr defaultRowHeight="15"/>
  <cols>
    <col min="1" max="1" width="12.5703125" bestFit="1" customWidth="1"/>
    <col min="2" max="2" width="12" bestFit="1" customWidth="1"/>
    <col min="3" max="3" width="9.85546875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>
      <c r="A1" s="1"/>
      <c r="B1" s="77" t="str">
        <f>ЯСЛИ!B1</f>
        <v>МБДОУ д/с № 333</v>
      </c>
      <c r="C1" s="77"/>
      <c r="D1" s="77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/>
    <row r="3" spans="1:10">
      <c r="A3" s="78" t="s">
        <v>48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>
      <c r="A7" s="8"/>
      <c r="B7" s="9" t="s">
        <v>21</v>
      </c>
      <c r="C7" s="10"/>
      <c r="D7" s="11" t="s">
        <v>34</v>
      </c>
      <c r="E7" s="12">
        <v>30</v>
      </c>
      <c r="F7" s="13"/>
      <c r="G7" s="12">
        <v>78</v>
      </c>
      <c r="H7" s="13">
        <v>2.7</v>
      </c>
      <c r="I7" s="13">
        <v>0.9</v>
      </c>
      <c r="J7" s="33">
        <v>15.6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74"/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>
      <c r="A13" s="8" t="s">
        <v>13</v>
      </c>
      <c r="B13" s="19" t="s">
        <v>14</v>
      </c>
      <c r="C13" s="20"/>
      <c r="D13" s="20" t="str">
        <f>'САД, ОВЗ'!D13</f>
        <v>Огурцы соленые</v>
      </c>
      <c r="E13" s="20">
        <f>'САД, ОВЗ'!E13</f>
        <v>40</v>
      </c>
      <c r="F13" s="20">
        <f>'САД, ОВЗ'!F13</f>
        <v>0</v>
      </c>
      <c r="G13" s="20">
        <f>'САД, ОВЗ'!G13</f>
        <v>5</v>
      </c>
      <c r="H13" s="23">
        <f>'САД, ОВЗ'!H13</f>
        <v>0</v>
      </c>
      <c r="I13" s="23">
        <f>'САД, ОВЗ'!I13</f>
        <v>0</v>
      </c>
      <c r="J13" s="35">
        <f>'САД, ОВЗ'!J13</f>
        <v>1.2</v>
      </c>
    </row>
    <row r="14" spans="1:10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0">
        <f>'САД, ОВЗ'!H14</f>
        <v>1.74</v>
      </c>
      <c r="I14" s="10">
        <f>'САД, ОВЗ'!I14</f>
        <v>2.27</v>
      </c>
      <c r="J14" s="52">
        <f>'САД, ОВЗ'!J14</f>
        <v>11.43</v>
      </c>
    </row>
    <row r="15" spans="1:10">
      <c r="A15" s="8"/>
      <c r="B15" s="9" t="s">
        <v>16</v>
      </c>
      <c r="C15" s="10" t="s">
        <v>69</v>
      </c>
      <c r="D15" s="10" t="s">
        <v>70</v>
      </c>
      <c r="E15" s="12">
        <v>70</v>
      </c>
      <c r="F15" s="12" t="e">
        <f>#REF!</f>
        <v>#REF!</v>
      </c>
      <c r="G15" s="12">
        <v>141</v>
      </c>
      <c r="H15" s="13">
        <v>14.21</v>
      </c>
      <c r="I15" s="13">
        <v>8.26</v>
      </c>
      <c r="J15" s="33">
        <v>0</v>
      </c>
    </row>
    <row r="16" spans="1:10">
      <c r="A16" s="8"/>
      <c r="B16" s="9" t="s">
        <v>17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0">
        <f>'САД, ОВЗ'!H16</f>
        <v>4.78</v>
      </c>
      <c r="I16" s="10">
        <f>'САД, ОВЗ'!I16</f>
        <v>3.91</v>
      </c>
      <c r="J16" s="52">
        <f>'САД, ОВЗ'!J16</f>
        <v>22.91</v>
      </c>
    </row>
    <row r="17" spans="1:10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1">
        <f>'САД, ОВЗ'!J17</f>
        <v>27.76</v>
      </c>
    </row>
    <row r="18" spans="1:10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1">
        <f>'САД, ОВЗ'!J18</f>
        <v>9.6</v>
      </c>
    </row>
    <row r="19" spans="1:10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30</v>
      </c>
      <c r="F19" s="9">
        <f>'САД, ОВЗ'!F19</f>
        <v>0</v>
      </c>
      <c r="G19" s="9">
        <f>'САД, ОВЗ'!G19</f>
        <v>63</v>
      </c>
      <c r="H19" s="9">
        <f>'САД, ОВЗ'!H19</f>
        <v>2.2799999999999998</v>
      </c>
      <c r="I19" s="9">
        <f>'САД, ОВЗ'!I19</f>
        <v>0.3</v>
      </c>
      <c r="J19" s="71">
        <f>'САД, ОВЗ'!J19</f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8" t="s">
        <v>25</v>
      </c>
      <c r="B22" s="19" t="s">
        <v>26</v>
      </c>
      <c r="C22" s="20">
        <f>'Аллерг.гр № 3'!C22</f>
        <v>399</v>
      </c>
      <c r="D22" s="20" t="str">
        <f>'Аллерг.гр № 3'!D22</f>
        <v>Сок фруктовый</v>
      </c>
      <c r="E22" s="20">
        <f>'Аллерг.гр № 3'!E22</f>
        <v>200</v>
      </c>
      <c r="F22" s="20">
        <f>'Аллерг.гр № 3'!F22</f>
        <v>0</v>
      </c>
      <c r="G22" s="20">
        <f>'Аллерг.гр № 3'!G22</f>
        <v>84</v>
      </c>
      <c r="H22" s="23">
        <f>'Аллерг.гр № 3'!H22</f>
        <v>1</v>
      </c>
      <c r="I22" s="23">
        <f>'Аллерг.гр № 3'!I22</f>
        <v>0</v>
      </c>
      <c r="J22" s="35">
        <f>'Аллерг.гр № 3'!J22</f>
        <v>20.2</v>
      </c>
    </row>
    <row r="23" spans="1:10" ht="45.75" thickBot="1">
      <c r="A23" s="8"/>
      <c r="B23" s="59" t="s">
        <v>27</v>
      </c>
      <c r="C23" s="60"/>
      <c r="D23" s="25" t="str">
        <f>D7</f>
        <v>Батон</v>
      </c>
      <c r="E23" s="25">
        <v>50</v>
      </c>
      <c r="F23" s="25">
        <f t="shared" ref="F23" si="0">F7</f>
        <v>0</v>
      </c>
      <c r="G23" s="25">
        <v>130</v>
      </c>
      <c r="H23" s="57">
        <v>4.5</v>
      </c>
      <c r="I23" s="57">
        <v>1.5</v>
      </c>
      <c r="J23" s="58">
        <v>26</v>
      </c>
    </row>
    <row r="24" spans="1:10">
      <c r="A24" s="81" t="s">
        <v>28</v>
      </c>
      <c r="B24" s="3" t="s">
        <v>10</v>
      </c>
      <c r="C24" s="48" t="s">
        <v>44</v>
      </c>
      <c r="D24" s="64" t="s">
        <v>67</v>
      </c>
      <c r="E24" s="48">
        <v>200</v>
      </c>
      <c r="F24" s="48">
        <f>'Аллерг.гр № 3'!F24</f>
        <v>0</v>
      </c>
      <c r="G24" s="48">
        <v>209</v>
      </c>
      <c r="H24" s="72">
        <v>5.5</v>
      </c>
      <c r="I24" s="72">
        <v>2.1</v>
      </c>
      <c r="J24" s="76">
        <v>37.19</v>
      </c>
    </row>
    <row r="25" spans="1:10">
      <c r="A25" s="82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52">
        <f>'САД, ОВЗ'!J25</f>
        <v>11.1</v>
      </c>
    </row>
    <row r="26" spans="1:10" ht="15.75" thickBot="1">
      <c r="A26" s="83"/>
      <c r="B26" s="43" t="s">
        <v>21</v>
      </c>
      <c r="C26" s="15"/>
      <c r="D26" s="15" t="str">
        <f>'САД, ОВЗ'!D26</f>
        <v>Хлеб пшеничный</v>
      </c>
      <c r="E26" s="17">
        <f>'САД, ОВЗ'!E26</f>
        <v>20</v>
      </c>
      <c r="F26" s="17">
        <f>'САД, ОВЗ'!F26</f>
        <v>0</v>
      </c>
      <c r="G26" s="17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C10" sqref="C10:J10"/>
    </sheetView>
  </sheetViews>
  <sheetFormatPr defaultRowHeight="15"/>
  <cols>
    <col min="1" max="1" width="12.5703125" bestFit="1" customWidth="1"/>
    <col min="2" max="2" width="12" bestFit="1" customWidth="1"/>
    <col min="4" max="4" width="44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>
      <c r="A1" s="1"/>
      <c r="B1" s="77" t="str">
        <f>ЯСЛИ!B1</f>
        <v>МБДОУ д/с № 333</v>
      </c>
      <c r="C1" s="77"/>
      <c r="D1" s="77"/>
      <c r="E1" s="40"/>
      <c r="F1" s="41"/>
      <c r="G1" s="40"/>
      <c r="H1" s="40"/>
      <c r="I1" s="40" t="s">
        <v>0</v>
      </c>
      <c r="J1" s="42" t="str">
        <f>ЯСЛИ!J1</f>
        <v>2 неделя
1 день</v>
      </c>
    </row>
    <row r="2" spans="1:10" ht="15.75" thickBot="1"/>
    <row r="3" spans="1:10">
      <c r="A3" s="78" t="s">
        <v>52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49" t="str">
        <f>'Аллерг.гр № 3'!C5</f>
        <v>.185/1</v>
      </c>
      <c r="D5" s="37" t="str">
        <f>'Аллерг.гр № 3'!D5</f>
        <v>Каша кукурузная жидкая безмолочная</v>
      </c>
      <c r="E5" s="37">
        <f>'Аллерг.гр № 3'!E5</f>
        <v>200</v>
      </c>
      <c r="F5" s="37" t="e">
        <f>'Аллерг.гр № 3'!F5</f>
        <v>#REF!</v>
      </c>
      <c r="G5" s="37">
        <f>'Аллерг.гр № 3'!G5</f>
        <v>184</v>
      </c>
      <c r="H5" s="37">
        <f>'Аллерг.гр № 3'!H5</f>
        <v>4.1500000000000004</v>
      </c>
      <c r="I5" s="54">
        <f>'Аллерг.гр № 3'!I5</f>
        <v>0.6</v>
      </c>
      <c r="J5" s="55">
        <f>'Аллерг.гр № 3'!J5</f>
        <v>40.49</v>
      </c>
    </row>
    <row r="6" spans="1:10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'Аллерг.гр № 3'!E6</f>
        <v>200</v>
      </c>
      <c r="F6" s="10">
        <f>'Аллерг.гр № 3'!F6</f>
        <v>0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52">
        <f>'Аллерг.гр № 3'!J6</f>
        <v>11.1</v>
      </c>
    </row>
    <row r="7" spans="1:10">
      <c r="A7" s="8"/>
      <c r="B7" s="9" t="s">
        <v>21</v>
      </c>
      <c r="C7" s="10"/>
      <c r="D7" s="11" t="s">
        <v>30</v>
      </c>
      <c r="E7" s="12">
        <v>30</v>
      </c>
      <c r="F7" s="13"/>
      <c r="G7" s="12">
        <v>72</v>
      </c>
      <c r="H7" s="13">
        <v>2.4</v>
      </c>
      <c r="I7" s="13">
        <v>0.3</v>
      </c>
      <c r="J7" s="33">
        <v>14.4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19</v>
      </c>
      <c r="C10" s="4"/>
      <c r="D10" s="4"/>
      <c r="E10" s="4"/>
      <c r="F10" s="4"/>
      <c r="G10" s="4"/>
      <c r="H10" s="4"/>
      <c r="I10" s="4"/>
      <c r="J10" s="4"/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>
      <c r="A13" s="8" t="s">
        <v>13</v>
      </c>
      <c r="B13" s="19" t="s">
        <v>14</v>
      </c>
      <c r="C13" s="20"/>
      <c r="D13" s="20"/>
      <c r="E13" s="20"/>
      <c r="F13" s="20"/>
      <c r="G13" s="20"/>
      <c r="H13" s="20"/>
      <c r="I13" s="20"/>
      <c r="J13" s="73"/>
    </row>
    <row r="14" spans="1:10">
      <c r="A14" s="8"/>
      <c r="B14" s="9" t="s">
        <v>15</v>
      </c>
      <c r="C14" s="10">
        <f>'Аллерг.гр № 2'!C14</f>
        <v>80</v>
      </c>
      <c r="D14" s="10" t="str">
        <f>'Аллерг.гр № 2'!D14</f>
        <v>Суп картофельный с крупой</v>
      </c>
      <c r="E14" s="10">
        <f>'Аллерг.гр № 2'!E14</f>
        <v>200</v>
      </c>
      <c r="F14" s="10">
        <f>'Аллерг.гр № 2'!F14</f>
        <v>0</v>
      </c>
      <c r="G14" s="10">
        <f>'Аллерг.гр № 2'!G14</f>
        <v>73</v>
      </c>
      <c r="H14" s="10">
        <f>'Аллерг.гр № 2'!H14</f>
        <v>1.74</v>
      </c>
      <c r="I14" s="10">
        <f>'Аллерг.гр № 2'!I14</f>
        <v>2.27</v>
      </c>
      <c r="J14" s="52">
        <f>'Аллерг.гр № 2'!J14</f>
        <v>11.43</v>
      </c>
    </row>
    <row r="15" spans="1:10">
      <c r="A15" s="8"/>
      <c r="B15" s="9" t="s">
        <v>16</v>
      </c>
      <c r="C15" s="10" t="str">
        <f>'Аллерг.гр № 2'!C15</f>
        <v>273 в № 2</v>
      </c>
      <c r="D15" s="10" t="s">
        <v>46</v>
      </c>
      <c r="E15" s="12">
        <v>70</v>
      </c>
      <c r="F15" s="12" t="e">
        <f>#REF!</f>
        <v>#REF!</v>
      </c>
      <c r="G15" s="12">
        <v>104</v>
      </c>
      <c r="H15" s="13">
        <v>19.61</v>
      </c>
      <c r="I15" s="13">
        <v>2.64</v>
      </c>
      <c r="J15" s="33">
        <v>0.35</v>
      </c>
    </row>
    <row r="16" spans="1:10">
      <c r="A16" s="8"/>
      <c r="B16" s="9" t="s">
        <v>17</v>
      </c>
      <c r="C16" s="10">
        <f>'Аллерг.гр № 2'!C16</f>
        <v>317</v>
      </c>
      <c r="D16" s="10" t="str">
        <f>'Аллерг.гр № 2'!D16</f>
        <v>Макаронные изделия отварные</v>
      </c>
      <c r="E16" s="10">
        <f>'Аллерг.гр № 2'!E16</f>
        <v>130</v>
      </c>
      <c r="F16" s="10">
        <f>'Аллерг.гр № 2'!F16</f>
        <v>0</v>
      </c>
      <c r="G16" s="10">
        <f>'Аллерг.гр № 2'!G16</f>
        <v>145</v>
      </c>
      <c r="H16" s="10">
        <f>'Аллерг.гр № 2'!H16</f>
        <v>4.78</v>
      </c>
      <c r="I16" s="10">
        <f>'Аллерг.гр № 2'!I16</f>
        <v>3.91</v>
      </c>
      <c r="J16" s="52">
        <f>'Аллерг.гр № 2'!J16</f>
        <v>22.91</v>
      </c>
    </row>
    <row r="17" spans="1:10">
      <c r="A17" s="8"/>
      <c r="B17" s="9" t="s">
        <v>18</v>
      </c>
      <c r="C17" s="10">
        <f>'САД, ОВЗ'!C17</f>
        <v>376</v>
      </c>
      <c r="D17" s="10" t="str">
        <f>'САД, ОВЗ'!D17</f>
        <v>Компот из сушеных фруктов</v>
      </c>
      <c r="E17" s="9">
        <f>'САД, ОВЗ'!E17</f>
        <v>200</v>
      </c>
      <c r="F17" s="9">
        <f>'САД, ОВЗ'!F17</f>
        <v>0</v>
      </c>
      <c r="G17" s="9">
        <f>'САД, ОВЗ'!G17</f>
        <v>113</v>
      </c>
      <c r="H17" s="9">
        <f>'САД, ОВЗ'!H17</f>
        <v>0.44</v>
      </c>
      <c r="I17" s="9">
        <f>'САД, ОВЗ'!I17</f>
        <v>0.02</v>
      </c>
      <c r="J17" s="71">
        <f>'САД, ОВЗ'!J17</f>
        <v>27.76</v>
      </c>
    </row>
    <row r="18" spans="1:10">
      <c r="A18" s="8"/>
      <c r="B18" s="9" t="s">
        <v>22</v>
      </c>
      <c r="C18" s="10"/>
      <c r="D18" s="10" t="str">
        <f>'САД, ОВЗ'!D18</f>
        <v>Хлеб пшеничный</v>
      </c>
      <c r="E18" s="9">
        <f>'САД, ОВЗ'!E18</f>
        <v>20</v>
      </c>
      <c r="F18" s="9">
        <f>'САД, ОВЗ'!F18</f>
        <v>0</v>
      </c>
      <c r="G18" s="9">
        <f>'САД, ОВЗ'!G18</f>
        <v>48</v>
      </c>
      <c r="H18" s="9">
        <f>'САД, ОВЗ'!H18</f>
        <v>1.6</v>
      </c>
      <c r="I18" s="9">
        <f>'САД, ОВЗ'!I18</f>
        <v>0.2</v>
      </c>
      <c r="J18" s="71">
        <f>'САД, ОВЗ'!J18</f>
        <v>9.6</v>
      </c>
    </row>
    <row r="19" spans="1:10">
      <c r="A19" s="8"/>
      <c r="B19" s="9" t="s">
        <v>20</v>
      </c>
      <c r="C19" s="10"/>
      <c r="D19" s="10" t="str">
        <f>'САД, ОВЗ'!D19</f>
        <v>Хлеб ржаной</v>
      </c>
      <c r="E19" s="9">
        <f>'САД, ОВЗ'!E19</f>
        <v>30</v>
      </c>
      <c r="F19" s="9">
        <f>'САД, ОВЗ'!F19</f>
        <v>0</v>
      </c>
      <c r="G19" s="9">
        <f>'САД, ОВЗ'!G19</f>
        <v>63</v>
      </c>
      <c r="H19" s="9">
        <f>'САД, ОВЗ'!H19</f>
        <v>2.2799999999999998</v>
      </c>
      <c r="I19" s="9">
        <f>'САД, ОВЗ'!I19</f>
        <v>0.3</v>
      </c>
      <c r="J19" s="71">
        <f>'САД, ОВЗ'!J19</f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8" t="s">
        <v>25</v>
      </c>
      <c r="B22" s="19" t="s">
        <v>26</v>
      </c>
      <c r="C22" s="20">
        <v>391</v>
      </c>
      <c r="D22" s="20" t="s">
        <v>49</v>
      </c>
      <c r="E22" s="20">
        <f>'Аллерг.гр № 3'!E22</f>
        <v>200</v>
      </c>
      <c r="F22" s="20">
        <f>'Аллерг.гр № 3'!F22</f>
        <v>0</v>
      </c>
      <c r="G22" s="20">
        <v>0.49</v>
      </c>
      <c r="H22" s="23">
        <v>7.0000000000000007E-2</v>
      </c>
      <c r="I22" s="23">
        <v>0.01</v>
      </c>
      <c r="J22" s="35">
        <v>0.01</v>
      </c>
    </row>
    <row r="23" spans="1:10" ht="45.75" thickBot="1">
      <c r="A23" s="8"/>
      <c r="B23" s="59" t="s">
        <v>27</v>
      </c>
      <c r="C23" s="60"/>
      <c r="D23" s="25" t="s">
        <v>50</v>
      </c>
      <c r="E23" s="25">
        <v>90</v>
      </c>
      <c r="F23" s="25">
        <f t="shared" ref="F23" si="0">F7</f>
        <v>0</v>
      </c>
      <c r="G23" s="25">
        <v>40</v>
      </c>
      <c r="H23" s="57">
        <v>0.36</v>
      </c>
      <c r="I23" s="57">
        <v>0.36</v>
      </c>
      <c r="J23" s="58">
        <v>8.82</v>
      </c>
    </row>
    <row r="24" spans="1:10">
      <c r="A24" s="81" t="s">
        <v>28</v>
      </c>
      <c r="B24" s="66"/>
      <c r="C24" s="4" t="e">
        <f>'Аллерг.гр № 3'!#REF!</f>
        <v>#REF!</v>
      </c>
      <c r="D24" s="4" t="e">
        <f>'Аллерг.гр № 3'!#REF!</f>
        <v>#REF!</v>
      </c>
      <c r="E24" s="4" t="e">
        <f>'Аллерг.гр № 3'!#REF!</f>
        <v>#REF!</v>
      </c>
      <c r="F24" s="4" t="e">
        <f>'Аллерг.гр № 3'!#REF!</f>
        <v>#REF!</v>
      </c>
      <c r="G24" s="4" t="e">
        <f>'Аллерг.гр № 3'!#REF!</f>
        <v>#REF!</v>
      </c>
      <c r="H24" s="7" t="e">
        <f>'Аллерг.гр № 3'!#REF!</f>
        <v>#REF!</v>
      </c>
      <c r="I24" s="7" t="e">
        <f>'Аллерг.гр № 3'!#REF!</f>
        <v>#REF!</v>
      </c>
      <c r="J24" s="32" t="e">
        <f>'Аллерг.гр № 3'!#REF!</f>
        <v>#REF!</v>
      </c>
    </row>
    <row r="25" spans="1:10">
      <c r="A25" s="82"/>
      <c r="B25" s="9" t="s">
        <v>10</v>
      </c>
      <c r="C25" s="50" t="s">
        <v>44</v>
      </c>
      <c r="D25" s="69" t="str">
        <f>'Аллерг.гр № 2'!D24</f>
        <v>Каша пшенная жидкая безмолочная</v>
      </c>
      <c r="E25" s="50">
        <f>'Аллерг.гр № 2'!E24</f>
        <v>200</v>
      </c>
      <c r="F25" s="50">
        <f>'Аллерг.гр № 2'!F24</f>
        <v>0</v>
      </c>
      <c r="G25" s="50">
        <f>'Аллерг.гр № 2'!G24</f>
        <v>209</v>
      </c>
      <c r="H25" s="50">
        <f>'Аллерг.гр № 2'!H24</f>
        <v>5.5</v>
      </c>
      <c r="I25" s="50">
        <f>'Аллерг.гр № 2'!I24</f>
        <v>2.1</v>
      </c>
      <c r="J25" s="70">
        <f>'Аллерг.гр № 2'!J24</f>
        <v>37.19</v>
      </c>
    </row>
    <row r="26" spans="1:10">
      <c r="A26" s="82"/>
      <c r="B26" s="9" t="s">
        <v>11</v>
      </c>
      <c r="C26" s="10">
        <f>'САД, ОВЗ'!C25</f>
        <v>392</v>
      </c>
      <c r="D26" s="10" t="str">
        <f>'САД, ОВЗ'!D25</f>
        <v>Чай с сахаром</v>
      </c>
      <c r="E26" s="10">
        <f>'САД, ОВЗ'!E25</f>
        <v>200</v>
      </c>
      <c r="F26" s="10">
        <f>'САД, ОВЗ'!F25</f>
        <v>0</v>
      </c>
      <c r="G26" s="10">
        <f>'САД, ОВЗ'!G25</f>
        <v>44</v>
      </c>
      <c r="H26" s="10">
        <f>'САД, ОВЗ'!H25</f>
        <v>0.06</v>
      </c>
      <c r="I26" s="10">
        <f>'САД, ОВЗ'!I25</f>
        <v>0.02</v>
      </c>
      <c r="J26" s="52">
        <f>'САД, ОВЗ'!J25</f>
        <v>11.1</v>
      </c>
    </row>
    <row r="27" spans="1:10" ht="15.75" thickBot="1">
      <c r="A27" s="83"/>
      <c r="B27" s="43" t="s">
        <v>21</v>
      </c>
      <c r="C27" s="15"/>
      <c r="D27" s="15" t="str">
        <f>'САД, ОВЗ'!D26</f>
        <v>Хлеб пшеничный</v>
      </c>
      <c r="E27" s="17">
        <f>'САД, ОВЗ'!E26</f>
        <v>20</v>
      </c>
      <c r="F27" s="17">
        <f>'САД, ОВЗ'!F26</f>
        <v>0</v>
      </c>
      <c r="G27" s="17">
        <f>'САД, ОВЗ'!G26</f>
        <v>48</v>
      </c>
      <c r="H27" s="18">
        <f>'САД, ОВЗ'!H26</f>
        <v>1.6</v>
      </c>
      <c r="I27" s="18">
        <f>'САД, ОВЗ'!I26</f>
        <v>0.2</v>
      </c>
      <c r="J27" s="34">
        <f>'САД, ОВЗ'!J26</f>
        <v>9.6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34" sqref="D34"/>
    </sheetView>
  </sheetViews>
  <sheetFormatPr defaultRowHeight="15"/>
  <cols>
    <col min="1" max="1" width="12.5703125" bestFit="1" customWidth="1"/>
    <col min="2" max="2" width="12" bestFit="1" customWidth="1"/>
    <col min="4" max="4" width="50.42578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>
      <c r="A1" s="1"/>
      <c r="B1" s="77" t="str">
        <f>ЯСЛИ!B1</f>
        <v>МБДОУ д/с № 333</v>
      </c>
      <c r="C1" s="77"/>
      <c r="D1" s="77"/>
      <c r="E1" s="40"/>
      <c r="F1" s="41"/>
      <c r="G1" s="40"/>
      <c r="H1" s="40"/>
      <c r="I1" s="40" t="s">
        <v>0</v>
      </c>
      <c r="J1" s="42" t="s">
        <v>33</v>
      </c>
    </row>
    <row r="2" spans="1:10" ht="15.75" thickBot="1"/>
    <row r="3" spans="1:10">
      <c r="A3" s="78" t="s">
        <v>41</v>
      </c>
      <c r="B3" s="79"/>
      <c r="C3" s="79"/>
      <c r="D3" s="79"/>
      <c r="E3" s="79"/>
      <c r="F3" s="79"/>
      <c r="G3" s="79"/>
      <c r="H3" s="79"/>
      <c r="I3" s="79"/>
      <c r="J3" s="80"/>
    </row>
    <row r="4" spans="1:10" ht="15.75" thickBot="1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>
      <c r="A5" s="2" t="s">
        <v>9</v>
      </c>
      <c r="B5" s="3" t="s">
        <v>10</v>
      </c>
      <c r="C5" s="48" t="s">
        <v>39</v>
      </c>
      <c r="D5" s="4" t="s">
        <v>40</v>
      </c>
      <c r="E5" s="4">
        <f>'САД, ОВЗ'!E5</f>
        <v>200</v>
      </c>
      <c r="F5" s="4">
        <f>'САД, ОВЗ'!F5</f>
        <v>0</v>
      </c>
      <c r="G5" s="4">
        <v>154</v>
      </c>
      <c r="H5" s="46">
        <v>4.67</v>
      </c>
      <c r="I5" s="46">
        <v>2.36</v>
      </c>
      <c r="J5" s="46">
        <v>28.47</v>
      </c>
    </row>
    <row r="6" spans="1:10">
      <c r="A6" s="8"/>
      <c r="B6" s="9" t="s">
        <v>11</v>
      </c>
      <c r="C6" s="10">
        <f>'САД, ОВЗ'!C25</f>
        <v>392</v>
      </c>
      <c r="D6" s="10" t="str">
        <f>'САД, ОВЗ'!D25</f>
        <v>Чай с сахаром</v>
      </c>
      <c r="E6" s="10">
        <f>'САД, ОВЗ'!E25</f>
        <v>200</v>
      </c>
      <c r="F6" s="10">
        <f>'САД, ОВЗ'!F25</f>
        <v>0</v>
      </c>
      <c r="G6" s="10">
        <f>'САД, ОВЗ'!G25</f>
        <v>44</v>
      </c>
      <c r="H6" s="10">
        <f>'САД, ОВЗ'!H25</f>
        <v>0.06</v>
      </c>
      <c r="I6" s="10">
        <f>'САД, ОВЗ'!I25</f>
        <v>0.02</v>
      </c>
      <c r="J6" s="33">
        <f>'САД, ОВЗ'!J25</f>
        <v>11.1</v>
      </c>
    </row>
    <row r="7" spans="1:10">
      <c r="A7" s="8"/>
      <c r="B7" s="9" t="s">
        <v>21</v>
      </c>
      <c r="C7" s="10">
        <v>1</v>
      </c>
      <c r="D7" s="11" t="s">
        <v>42</v>
      </c>
      <c r="E7" s="12">
        <v>35</v>
      </c>
      <c r="F7" s="13"/>
      <c r="G7" s="12">
        <v>202</v>
      </c>
      <c r="H7" s="13">
        <v>3.65</v>
      </c>
      <c r="I7" s="13">
        <v>11.33</v>
      </c>
      <c r="J7" s="33">
        <v>21.93</v>
      </c>
    </row>
    <row r="8" spans="1:10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>
      <c r="A10" s="2" t="s">
        <v>12</v>
      </c>
      <c r="B10" s="3" t="s">
        <v>19</v>
      </c>
      <c r="C10" s="4">
        <f>'САД, ОВЗ'!C10</f>
        <v>0</v>
      </c>
      <c r="D10" s="4" t="s">
        <v>43</v>
      </c>
      <c r="E10" s="4">
        <f>'САД, ОВЗ'!E10</f>
        <v>0</v>
      </c>
      <c r="F10" s="4">
        <f>'САД, ОВЗ'!F10</f>
        <v>0</v>
      </c>
      <c r="G10" s="4">
        <v>90</v>
      </c>
      <c r="H10" s="7">
        <v>1.43</v>
      </c>
      <c r="I10" s="7">
        <v>0.48</v>
      </c>
      <c r="J10" s="32">
        <v>19.95</v>
      </c>
    </row>
    <row r="11" spans="1:10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ht="15" customHeight="1">
      <c r="A13" s="8" t="s">
        <v>13</v>
      </c>
      <c r="B13" s="19" t="s">
        <v>14</v>
      </c>
      <c r="C13" s="20"/>
      <c r="D13" s="21" t="str">
        <f>'САД, ОВЗ'!D13</f>
        <v>Огурцы соленые</v>
      </c>
      <c r="E13" s="21">
        <f>'САД, ОВЗ'!E13</f>
        <v>40</v>
      </c>
      <c r="F13" s="21">
        <f>'САД, ОВЗ'!F13</f>
        <v>0</v>
      </c>
      <c r="G13" s="21">
        <f>'САД, ОВЗ'!G13</f>
        <v>5</v>
      </c>
      <c r="H13" s="21">
        <f>'САД, ОВЗ'!H13</f>
        <v>0</v>
      </c>
      <c r="I13" s="21">
        <f>'САД, ОВЗ'!I13</f>
        <v>0</v>
      </c>
      <c r="J13" s="21">
        <f>'САД, ОВЗ'!J13</f>
        <v>1.2</v>
      </c>
    </row>
    <row r="14" spans="1:10">
      <c r="A14" s="8"/>
      <c r="B14" s="9" t="s">
        <v>15</v>
      </c>
      <c r="C14" s="10">
        <f>'САД, ОВЗ'!C14</f>
        <v>80</v>
      </c>
      <c r="D14" s="10" t="str">
        <f>'САД, ОВЗ'!D14</f>
        <v>Суп картофельный с крупой</v>
      </c>
      <c r="E14" s="10">
        <f>'САД, ОВЗ'!E14</f>
        <v>200</v>
      </c>
      <c r="F14" s="10">
        <f>'САД, ОВЗ'!F14</f>
        <v>0</v>
      </c>
      <c r="G14" s="10">
        <f>'САД, ОВЗ'!G14</f>
        <v>73</v>
      </c>
      <c r="H14" s="13">
        <f>'САД, ОВЗ'!H14</f>
        <v>1.74</v>
      </c>
      <c r="I14" s="13">
        <f>'САД, ОВЗ'!I14</f>
        <v>2.27</v>
      </c>
      <c r="J14" s="33">
        <f>'САД, ОВЗ'!J14</f>
        <v>11.43</v>
      </c>
    </row>
    <row r="15" spans="1:10">
      <c r="A15" s="8"/>
      <c r="B15" s="9" t="s">
        <v>16</v>
      </c>
      <c r="C15" s="10" t="str">
        <f>'САД, ОВЗ'!C15</f>
        <v>277 в № 2</v>
      </c>
      <c r="D15" s="10" t="str">
        <f>'САД, ОВЗ'!D15</f>
        <v>Гуляш из отварного мяса</v>
      </c>
      <c r="E15" s="10">
        <f>'САД, ОВЗ'!E15</f>
        <v>70</v>
      </c>
      <c r="F15" s="13"/>
      <c r="G15" s="10">
        <f>'САД, ОВЗ'!G15</f>
        <v>141</v>
      </c>
      <c r="H15" s="13">
        <f>'САД, ОВЗ'!H15</f>
        <v>9.34</v>
      </c>
      <c r="I15" s="13">
        <f>'САД, ОВЗ'!I15</f>
        <v>11.06</v>
      </c>
      <c r="J15" s="33">
        <f>'САД, ОВЗ'!J15</f>
        <v>2.09</v>
      </c>
    </row>
    <row r="16" spans="1:10">
      <c r="A16" s="8"/>
      <c r="B16" s="9" t="s">
        <v>17</v>
      </c>
      <c r="C16" s="10">
        <v>318</v>
      </c>
      <c r="D16" s="10" t="s">
        <v>35</v>
      </c>
      <c r="E16" s="10">
        <v>130</v>
      </c>
      <c r="F16" s="13"/>
      <c r="G16" s="10">
        <v>146</v>
      </c>
      <c r="H16" s="13">
        <v>3.05</v>
      </c>
      <c r="I16" s="13">
        <v>4.17</v>
      </c>
      <c r="J16" s="33">
        <v>24.08</v>
      </c>
    </row>
    <row r="17" spans="1:10">
      <c r="A17" s="8"/>
      <c r="B17" s="9" t="s">
        <v>18</v>
      </c>
      <c r="C17" s="10">
        <f>C6</f>
        <v>392</v>
      </c>
      <c r="D17" s="10" t="str">
        <f t="shared" ref="D17:J17" si="0">D6</f>
        <v>Чай с сахаром</v>
      </c>
      <c r="E17" s="10">
        <f t="shared" si="0"/>
        <v>200</v>
      </c>
      <c r="F17" s="10">
        <f t="shared" si="0"/>
        <v>0</v>
      </c>
      <c r="G17" s="10">
        <f t="shared" si="0"/>
        <v>44</v>
      </c>
      <c r="H17" s="10">
        <f t="shared" si="0"/>
        <v>0.06</v>
      </c>
      <c r="I17" s="10">
        <f t="shared" si="0"/>
        <v>0.02</v>
      </c>
      <c r="J17" s="13">
        <f t="shared" si="0"/>
        <v>11.1</v>
      </c>
    </row>
    <row r="18" spans="1:10">
      <c r="A18" s="8"/>
      <c r="B18" s="9" t="s">
        <v>22</v>
      </c>
      <c r="C18" s="10"/>
      <c r="D18" s="10" t="str">
        <f>'САД, ОВЗ'!D18</f>
        <v>Хлеб пшеничный</v>
      </c>
      <c r="E18" s="10">
        <f>'САД, ОВЗ'!E18</f>
        <v>20</v>
      </c>
      <c r="F18" s="13"/>
      <c r="G18" s="10">
        <f>'САД, ОВЗ'!G18</f>
        <v>48</v>
      </c>
      <c r="H18" s="13">
        <f>'САД, ОВЗ'!H18</f>
        <v>1.6</v>
      </c>
      <c r="I18" s="13">
        <f>'САД, ОВЗ'!I18</f>
        <v>0.2</v>
      </c>
      <c r="J18" s="33">
        <f>'САД, ОВЗ'!J18</f>
        <v>9.6</v>
      </c>
    </row>
    <row r="19" spans="1:10">
      <c r="A19" s="8"/>
      <c r="B19" s="9" t="s">
        <v>20</v>
      </c>
      <c r="C19" s="10"/>
      <c r="D19" s="10" t="str">
        <f>'САД, ОВЗ'!D19</f>
        <v>Хлеб ржаной</v>
      </c>
      <c r="E19" s="10">
        <f>'САД, ОВЗ'!E19</f>
        <v>30</v>
      </c>
      <c r="F19" s="13"/>
      <c r="G19" s="10">
        <f>'САД, ОВЗ'!G19</f>
        <v>63</v>
      </c>
      <c r="H19" s="13">
        <f>'САД, ОВЗ'!H19</f>
        <v>2.2799999999999998</v>
      </c>
      <c r="I19" s="13">
        <f>'САД, ОВЗ'!I19</f>
        <v>0.3</v>
      </c>
      <c r="J19" s="33">
        <f>'САД, ОВЗ'!J19</f>
        <v>13.2</v>
      </c>
    </row>
    <row r="20" spans="1:10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>
      <c r="A22" s="8" t="s">
        <v>25</v>
      </c>
      <c r="B22" s="19" t="s">
        <v>26</v>
      </c>
      <c r="C22" s="20">
        <f>C6</f>
        <v>392</v>
      </c>
      <c r="D22" s="20" t="str">
        <f t="shared" ref="D22:J22" si="1">D6</f>
        <v>Чай с сахаром</v>
      </c>
      <c r="E22" s="20">
        <f t="shared" si="1"/>
        <v>200</v>
      </c>
      <c r="F22" s="20">
        <f t="shared" si="1"/>
        <v>0</v>
      </c>
      <c r="G22" s="20">
        <f t="shared" si="1"/>
        <v>44</v>
      </c>
      <c r="H22" s="20">
        <f t="shared" si="1"/>
        <v>0.06</v>
      </c>
      <c r="I22" s="20">
        <f t="shared" si="1"/>
        <v>0.02</v>
      </c>
      <c r="J22" s="23">
        <f t="shared" si="1"/>
        <v>11.1</v>
      </c>
    </row>
    <row r="23" spans="1:10" ht="45.75" thickBot="1">
      <c r="A23" s="8"/>
      <c r="B23" s="28" t="s">
        <v>27</v>
      </c>
      <c r="C23" s="20">
        <f>'САД, ОВЗ'!C23</f>
        <v>472</v>
      </c>
      <c r="D23" s="11" t="str">
        <f>'САД, ОВЗ'!D23</f>
        <v>Булочка школьная</v>
      </c>
      <c r="E23" s="11">
        <f>'САД, ОВЗ'!E23</f>
        <v>80</v>
      </c>
      <c r="F23" s="11">
        <f>'САД, ОВЗ'!F23</f>
        <v>0</v>
      </c>
      <c r="G23" s="11">
        <f>'САД, ОВЗ'!G23</f>
        <v>229</v>
      </c>
      <c r="H23" s="45">
        <f>'САД, ОВЗ'!H23</f>
        <v>6.68</v>
      </c>
      <c r="I23" s="11">
        <f>'САД, ОВЗ'!I23</f>
        <v>2.56</v>
      </c>
      <c r="J23" s="44">
        <f>'САД, ОВЗ'!J23</f>
        <v>44.76</v>
      </c>
    </row>
    <row r="24" spans="1:10">
      <c r="A24" s="81" t="s">
        <v>28</v>
      </c>
      <c r="B24" s="3" t="s">
        <v>10</v>
      </c>
      <c r="C24" s="4">
        <v>317</v>
      </c>
      <c r="D24" s="5" t="s">
        <v>36</v>
      </c>
      <c r="E24" s="6">
        <v>150</v>
      </c>
      <c r="F24" s="7"/>
      <c r="G24" s="6">
        <v>168</v>
      </c>
      <c r="H24" s="7">
        <v>5.51</v>
      </c>
      <c r="I24" s="7">
        <v>4.51</v>
      </c>
      <c r="J24" s="32">
        <v>26.44</v>
      </c>
    </row>
    <row r="25" spans="1:10">
      <c r="A25" s="82"/>
      <c r="B25" s="9" t="s">
        <v>11</v>
      </c>
      <c r="C25" s="10">
        <f>'САД, ОВЗ'!C25</f>
        <v>392</v>
      </c>
      <c r="D25" s="10" t="str">
        <f>'САД, ОВЗ'!D25</f>
        <v>Чай с сахаром</v>
      </c>
      <c r="E25" s="10">
        <f>'САД, ОВЗ'!E25</f>
        <v>200</v>
      </c>
      <c r="F25" s="10">
        <f>'САД, ОВЗ'!F25</f>
        <v>0</v>
      </c>
      <c r="G25" s="10">
        <f>'САД, ОВЗ'!G25</f>
        <v>44</v>
      </c>
      <c r="H25" s="10">
        <f>'САД, ОВЗ'!H25</f>
        <v>0.06</v>
      </c>
      <c r="I25" s="10">
        <f>'САД, ОВЗ'!I25</f>
        <v>0.02</v>
      </c>
      <c r="J25" s="33">
        <f>'САД, ОВЗ'!J25</f>
        <v>11.1</v>
      </c>
    </row>
    <row r="26" spans="1:10" ht="15.75" thickBot="1">
      <c r="A26" s="83"/>
      <c r="B26" s="43" t="s">
        <v>21</v>
      </c>
      <c r="C26" s="15"/>
      <c r="D26" s="15" t="str">
        <f>'САД, ОВЗ'!D26</f>
        <v>Хлеб пшеничный</v>
      </c>
      <c r="E26" s="15">
        <f>'САД, ОВЗ'!E26</f>
        <v>20</v>
      </c>
      <c r="F26" s="15">
        <f>'САД, ОВЗ'!F26</f>
        <v>0</v>
      </c>
      <c r="G26" s="15">
        <f>'САД, ОВЗ'!G26</f>
        <v>48</v>
      </c>
      <c r="H26" s="18">
        <f>'САД, ОВЗ'!H26</f>
        <v>1.6</v>
      </c>
      <c r="I26" s="18">
        <f>'САД, ОВЗ'!I26</f>
        <v>0.2</v>
      </c>
      <c r="J26" s="34">
        <f>'САД, ОВЗ'!J26</f>
        <v>9.6</v>
      </c>
    </row>
  </sheetData>
  <mergeCells count="3">
    <mergeCell ref="B1:D1"/>
    <mergeCell ref="A24:A26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ЯСЛИ</vt:lpstr>
      <vt:lpstr>САД, ОВЗ</vt:lpstr>
      <vt:lpstr>Аллерг.гр № 3</vt:lpstr>
      <vt:lpstr>Аллерг.гр № 2</vt:lpstr>
      <vt:lpstr>Аллерг.гр № 5</vt:lpstr>
      <vt:lpstr>сезон 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2025-06-11T04:22:14Z</dcterms:modified>
</cp:coreProperties>
</file>